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5fc28b6c4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_Data" sheetId="1" r:id="R0e1bf55632dc4161"/>
    <x:sheet xmlns:r="http://schemas.openxmlformats.org/officeDocument/2006/relationships" name="Sources" sheetId="2" r:id="Rc122b9b7aa774f18"/>
    <x:sheet xmlns:r="http://schemas.openxmlformats.org/officeDocument/2006/relationships" name="Feature_Matrix" sheetId="3" r:id="R39ec672e38d14c50"/>
    <x:sheet xmlns:r="http://schemas.openxmlformats.org/officeDocument/2006/relationships" name="Personas" sheetId="4" r:id="R50897daf92ba45de"/>
    <x:sheet xmlns:r="http://schemas.openxmlformats.org/officeDocument/2006/relationships" name="Methodology" sheetId="5" r:id="Rc584f5fad45740ed"/>
    <x:sheet xmlns:r="http://schemas.openxmlformats.org/officeDocument/2006/relationships" name="Sensitivity" sheetId="6" r:id="Rc518248833c64c1b"/>
    <x:sheet xmlns:r="http://schemas.openxmlformats.org/officeDocument/2006/relationships" name="GTM_Notes" sheetId="7" r:id="R2e84a404780a47f2"/>
    <x:sheet xmlns:r="http://schemas.openxmlformats.org/officeDocument/2006/relationships" name="Dashboard" sheetId="8" r:id="R21879e4ae00142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yyyy-mm-dd"/>
    <x:numFmt numFmtId="202" formatCode="0.0"/>
    <x:numFmt numFmtId="203" formatCode="0.0%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11"/>
      <x:color rgb="FF111827"/>
      <x:name val="Carlito"/>
    </x:font>
    <x:font>
      <x:b/>
      <x:sz val="18"/>
      <x:color rgb="FF0F172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0F172A"/>
      </x:patternFill>
    </x:fill>
    <x:fill>
      <x:patternFill patternType="solid">
        <x:fgColor rgb="FFE5E7EB"/>
      </x:patternFill>
    </x:fill>
    <x:fill>
      <x:patternFill patternType="solid">
        <x:fgColor rgb="FF334155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horizont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horizontal="center"/>
    </x:xf>
    <x:xf numFmtId="0" fontId="1" fillId="3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4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4" fillId="6" borderId="1" xfId="0" applyNumberFormat="1" applyFont="1" applyFill="1" applyBorder="1" applyAlignment="1">
      <x:alignment horizontal="center" vertical="center"/>
    </x:xf>
    <x:xf numFmtId="200" fontId="4" fillId="6" borderId="0" xfId="0" applyNumberFormat="1" applyFont="1" applyFill="1" applyBorder="1" applyAlignment="1">
      <x:alignment horizontal="center" vertical="center"/>
    </x:xf>
    <x:xf numFmtId="200" fontId="4" fillId="6" borderId="1" xfId="0" applyNumberFormat="1" applyFont="1" applyFill="1" applyBorder="1" applyAlignment="1">
      <x:alignment horizontal="center" vertical="center"/>
    </x:xf>
    <x:xf numFmtId="203" fontId="4" fillId="6" borderId="0" xfId="0" applyNumberFormat="1" applyFont="1" applyFill="1" applyBorder="1" applyAlignment="1">
      <x:alignment horizontal="center" vertical="center"/>
    </x:xf>
    <x:xf numFmtId="203" fontId="4" fillId="6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3" borderId="1" xfId="0" applyNumberFormat="1" applyFont="1" applyFill="1" applyBorder="1" applyAlignment="1">
      <x:alignment horizontal="left"/>
    </x:xf>
    <x:xf numFmtId="0" fontId="1" fillId="3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200" fontId="4" fillId="6" borderId="0" xfId="0" applyNumberFormat="1" applyFont="1" applyFill="1" applyBorder="1" applyAlignment="1">
      <x:alignment horizontal="center" vertical="center" wrapText="1"/>
    </x:xf>
    <x:xf numFmtId="203" fontId="4" fillId="6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5be9b612345d2" /><Relationship Type="http://schemas.openxmlformats.org/officeDocument/2006/relationships/theme" Target="/xl/theme/theme1.xml" Id="Re61a00cda63f4b23" /><Relationship Type="http://schemas.openxmlformats.org/officeDocument/2006/relationships/sharedStrings" Target="/xl/sharedStrings.xml" Id="Rdf76903f50064105" /><Relationship Type="http://schemas.openxmlformats.org/officeDocument/2006/relationships/worksheet" Target="/xl/worksheets/sheet1.xml" Id="R0e1bf55632dc4161" /><Relationship Type="http://schemas.openxmlformats.org/officeDocument/2006/relationships/worksheet" Target="/xl/worksheets/sheet2.xml" Id="Rc122b9b7aa774f18" /><Relationship Type="http://schemas.openxmlformats.org/officeDocument/2006/relationships/worksheet" Target="/xl/worksheets/sheet3.xml" Id="R39ec672e38d14c50" /><Relationship Type="http://schemas.openxmlformats.org/officeDocument/2006/relationships/worksheet" Target="/xl/worksheets/sheet4.xml" Id="R50897daf92ba45de" /><Relationship Type="http://schemas.openxmlformats.org/officeDocument/2006/relationships/worksheet" Target="/xl/worksheets/sheet5.xml" Id="Rc584f5fad45740ed" /><Relationship Type="http://schemas.openxmlformats.org/officeDocument/2006/relationships/worksheet" Target="/xl/worksheets/sheet6.xml" Id="Rc518248833c64c1b" /><Relationship Type="http://schemas.openxmlformats.org/officeDocument/2006/relationships/worksheet" Target="/xl/worksheets/sheet7.xml" Id="R2e84a404780a47f2" /><Relationship Type="http://schemas.openxmlformats.org/officeDocument/2006/relationships/worksheet" Target="/xl/worksheets/sheet8.xml" Id="R21879e4ae001429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8fcf9f1a59e433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582702fa392647fd" /><Relationship Type="http://schemas.openxmlformats.org/officeDocument/2006/relationships/chart" Target="/xl/drawings/charts/chart3.xml" Id="R435ad0b4dd62429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ROG Persona Fit by Price Scenario</a:t>
            </a:r>
          </a:p>
        </c:rich>
      </c:tx>
    </c:title>
    <c:plotArea>
      <c:lineChart>
        <c:grouping val="standard"/>
        <c:ser>
          <c:idx val="0"/>
          <c:order val="0"/>
          <c:tx>
            <c:v>ROG Price Score</c:v>
          </c:tx>
          <c:marker>
            <c:symbol val="none"/>
          </c:marker>
          <c:cat>
            <c:strRef>
              <c:f>'Sensitivity'!$A$2:$A$5</c:f>
              <c:strCache>
                <c:ptCount val="0"/>
              </c:strCache>
            </c:strRef>
          </c:cat>
          <c:val>
            <c:numRef>
              <c:f>'Sensitivity'!$B$2:$B$5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Competitive Gamer</c:v>
          </c:tx>
          <c:marker>
            <c:symbol val="none"/>
          </c:marker>
          <c:cat>
            <c:strRef>
              <c:f>'Sensitivity'!$A$2:$A$5</c:f>
              <c:strCache>
                <c:ptCount val="0"/>
              </c:strCache>
            </c:strRef>
          </c:cat>
          <c:val>
            <c:numRef>
              <c:f>'Sensitivity'!$C$2:$C$5</c:f>
              <c:numCache>
                <c:formatCode>0.0</c:formatCode>
                <c:ptCount val="0"/>
              </c:numCache>
            </c:numRef>
          </c:val>
        </c:ser>
        <c:ser>
          <c:idx val="2"/>
          <c:order val="2"/>
          <c:tx>
            <c:v>Enthusiast / OC</c:v>
          </c:tx>
          <c:marker>
            <c:symbol val="none"/>
          </c:marker>
          <c:cat>
            <c:strRef>
              <c:f>'Sensitivity'!$A$2:$A$5</c:f>
              <c:strCache>
                <c:ptCount val="0"/>
              </c:strCache>
            </c:strRef>
          </c:cat>
          <c:val>
            <c:numRef>
              <c:f>'Sensitivity'!$D$2:$D$5</c:f>
              <c:numCache>
                <c:formatCode>0.0</c:formatCode>
                <c:ptCount val="0"/>
              </c:numCache>
            </c:numRef>
          </c:val>
        </c:ser>
        <c:ser>
          <c:idx val="3"/>
          <c:order val="3"/>
          <c:tx>
            <c:v>Creator / AI</c:v>
          </c:tx>
          <c:marker>
            <c:symbol val="none"/>
          </c:marker>
          <c:cat>
            <c:strRef>
              <c:f>'Sensitivity'!$A$2:$A$5</c:f>
              <c:strCache>
                <c:ptCount val="0"/>
              </c:strCache>
            </c:strRef>
          </c:cat>
          <c:val>
            <c:numRef>
              <c:f>'Sensitivity'!$E$2:$E$5</c:f>
              <c:numCache>
                <c:formatCode>0.0</c:formatCode>
                <c:ptCount val="0"/>
              </c:numCache>
            </c:numRef>
          </c:val>
        </c:ser>
        <c:ser>
          <c:idx val="4"/>
          <c:order val="4"/>
          <c:tx>
            <c:v>Premium DIY</c:v>
          </c:tx>
          <c:marker>
            <c:symbol val="none"/>
          </c:marker>
          <c:cat>
            <c:strRef>
              <c:f>'Sensitivity'!$A$2:$A$5</c:f>
              <c:strCache>
                <c:ptCount val="0"/>
              </c:strCache>
            </c:strRef>
          </c:cat>
          <c:val>
            <c:numRef>
              <c:f>'Sensitivity'!$F$2:$F$5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Current Observed Price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Current Observed Price</c:v>
          </c:tx>
          <c:cat>
            <c:strRef>
              <c:f>'Product_Data'!$B$2:$B$4</c:f>
              <c:strCache>
                <c:ptCount val="0"/>
              </c:strCache>
            </c:strRef>
          </c:cat>
          <c:val>
            <c:numRef>
              <c:f>'Product_Data'!$C$2:$C$4</c:f>
              <c:numCache>
                <c:formatCode>$#,##0.00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Persona Fit Scores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Competitive Gamer</c:v>
          </c:tx>
          <c:cat>
            <c:strRef>
              <c:f>'Dashboard'!$A$11:$A$13</c:f>
              <c:strCache>
                <c:ptCount val="0"/>
              </c:strCache>
            </c:strRef>
          </c:cat>
          <c:val>
            <c:numRef>
              <c:f>'Dashboard'!$B$11:$B$13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Enthusiast / OC</c:v>
          </c:tx>
          <c:cat>
            <c:strRef>
              <c:f>'Dashboard'!$A$11:$A$13</c:f>
              <c:strCache>
                <c:ptCount val="0"/>
              </c:strCache>
            </c:strRef>
          </c:cat>
          <c:val>
            <c:numRef>
              <c:f>'Dashboard'!$C$11:$C$13</c:f>
              <c:numCache>
                <c:formatCode>0.0</c:formatCode>
                <c:ptCount val="0"/>
              </c:numCache>
            </c:numRef>
          </c:val>
        </c:ser>
        <c:ser>
          <c:idx val="2"/>
          <c:order val="2"/>
          <c:tx>
            <c:v>Creator / AI</c:v>
          </c:tx>
          <c:cat>
            <c:strRef>
              <c:f>'Dashboard'!$A$11:$A$13</c:f>
              <c:strCache>
                <c:ptCount val="0"/>
              </c:strCache>
            </c:strRef>
          </c:cat>
          <c:val>
            <c:numRef>
              <c:f>'Dashboard'!$D$11:$D$13</c:f>
              <c:numCache>
                <c:formatCode>0.0</c:formatCode>
                <c:ptCount val="0"/>
              </c:numCache>
            </c:numRef>
          </c:val>
        </c:ser>
        <c:ser>
          <c:idx val="3"/>
          <c:order val="3"/>
          <c:tx>
            <c:v>Premium DIY</c:v>
          </c:tx>
          <c:cat>
            <c:strRef>
              <c:f>'Dashboard'!$A$11:$A$13</c:f>
              <c:strCache>
                <c:ptCount val="0"/>
              </c:strCache>
            </c:strRef>
          </c:cat>
          <c:val>
            <c:numRef>
              <c:f>'Dashboard'!$E$11:$E$13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fcf9f1a59e433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9</xdr:col>
      <xdr:colOff>0</xdr:colOff>
      <xdr:row>1</xdr:row>
      <xdr:rowOff>0</xdr:rowOff>
    </xdr:from>
    <xdr:to>
      <xdr:col>17</xdr:col>
      <xdr:colOff>0</xdr:colOff>
      <xdr:row>15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82702fa392647fd"/>
        </a:graphicData>
      </a:graphic>
    </xdr:graphicFrame>
    <xdr:clientData/>
  </xdr:twoCellAnchor>
  <xdr:twoCellAnchor>
    <xdr:from>
      <xdr:col>9</xdr:col>
      <xdr:colOff>0</xdr:colOff>
      <xdr:row>16</xdr:row>
      <xdr:rowOff>0</xdr:rowOff>
    </xdr:from>
    <xdr:to>
      <xdr:col>17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35ad0b4dd62429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oductDataTable" displayName="ProductDataTable" ref="A1:T4" headerRowCount="1" totalsRowCount="0" totalsRowShown="0">
  <x:tableColumns count="20">
    <x:tableColumn id="1" name="Brand"/>
    <x:tableColumn id="2" name="Product"/>
    <x:tableColumn id="3" name="Current Observed Price"/>
    <x:tableColumn id="4" name="Reference Price"/>
    <x:tableColumn id="5" name="Chipset"/>
    <x:tableColumn id="6" name="Socket"/>
    <x:tableColumn id="7" name="Max Memory GB"/>
    <x:tableColumn id="8" name="Advertised DDR5 OC MT/s"/>
    <x:tableColumn id="9" name="VCORE Phases"/>
    <x:tableColumn id="10" name="M.2 Total"/>
    <x:tableColumn id="11" name="Gen5 M.2"/>
    <x:tableColumn id="12" name="USB4 Ports"/>
    <x:tableColumn id="13" name="LAN Ports"/>
    <x:tableColumn id="14" name="Max LAN Gbps"/>
    <x:tableColumn id="15" name="Wi-Fi 7"/>
    <x:tableColumn id="16" name="DIY Feature Count"/>
    <x:tableColumn id="17" name="AI/Tuning Feature Count"/>
    <x:tableColumn id="18" name="Spec Source"/>
    <x:tableColumn id="19" name="Price Source"/>
    <x:tableColumn id="20" name="Check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24503381ee94d0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89db99f12e28430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2.xml" Id="Ra1a65f5c92104858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20.75" hidden="0" customWidth="1"/>
    <x:col min="4" max="4" width="14.880000114440918" hidden="0" customWidth="1"/>
    <x:col min="5" max="5" width="8.75" hidden="0" customWidth="1"/>
    <x:col min="6" max="6" width="8" hidden="0" customWidth="1"/>
    <x:col min="7" max="7" width="16" hidden="0" customWidth="1"/>
    <x:col min="8" max="8" width="22.8799991607666" hidden="0" customWidth="1"/>
    <x:col min="9" max="9" width="13.880000114440918" hidden="0" customWidth="1"/>
    <x:col min="10" max="10" width="10.25" hidden="0" customWidth="1"/>
    <x:col min="11" max="11" width="10.5" hidden="0" customWidth="1"/>
    <x:col min="12" max="12" width="11.5" hidden="0" customWidth="1"/>
    <x:col min="13" max="13" width="10.5" hidden="0" customWidth="1"/>
    <x:col min="14" max="14" width="14.130000114440918" hidden="0" customWidth="1"/>
    <x:col min="15" max="15" width="8.380000114440918" hidden="0" customWidth="1"/>
    <x:col min="16" max="16" width="16.8799991607666" hidden="0" customWidth="1"/>
    <x:col min="17" max="17" width="21.6299991607666" hidden="0" customWidth="1"/>
    <x:col min="18" max="18" width="42" hidden="0" customWidth="1"/>
    <x:col min="19" max="19" width="42" hidden="0" customWidth="1"/>
    <x:col min="20" max="20" width="9.380000114440918" hidden="0" customWidth="1"/>
  </x:cols>
  <x:sheetData>
    <x:row r="1" ht="15" hidden="0" customHeight="1">
      <x:c r="A1" s="6" t="str">
        <x:v>Brand</x:v>
      </x:c>
      <x:c r="B1" s="6" t="str">
        <x:v>Product</x:v>
      </x:c>
      <x:c r="C1" s="6" t="str">
        <x:v>Current Observed Price</x:v>
      </x:c>
      <x:c r="D1" s="6" t="str">
        <x:v>Reference Price</x:v>
      </x:c>
      <x:c r="E1" s="6" t="str">
        <x:v>Chipset</x:v>
      </x:c>
      <x:c r="F1" s="6" t="str">
        <x:v>Socket</x:v>
      </x:c>
      <x:c r="G1" s="6" t="str">
        <x:v>Max Memory GB</x:v>
      </x:c>
      <x:c r="H1" s="6" t="str">
        <x:v>Advertised DDR5 OC MT/s</x:v>
      </x:c>
      <x:c r="I1" s="6" t="str">
        <x:v>VCORE Phases</x:v>
      </x:c>
      <x:c r="J1" s="6" t="str">
        <x:v>M.2 Total</x:v>
      </x:c>
      <x:c r="K1" s="6" t="str">
        <x:v>Gen5 M.2</x:v>
      </x:c>
      <x:c r="L1" s="6" t="str">
        <x:v>USB4 Ports</x:v>
      </x:c>
      <x:c r="M1" s="6" t="str">
        <x:v>LAN Ports</x:v>
      </x:c>
      <x:c r="N1" s="6" t="str">
        <x:v>Max LAN Gbps</x:v>
      </x:c>
      <x:c r="O1" s="6" t="str">
        <x:v>Wi-Fi 7</x:v>
      </x:c>
      <x:c r="P1" s="6" t="str">
        <x:v>DIY Feature Count</x:v>
      </x:c>
      <x:c r="Q1" s="6" t="str">
        <x:v>AI/Tuning Feature Count</x:v>
      </x:c>
      <x:c r="R1" s="6" t="str">
        <x:v>Spec Source</x:v>
      </x:c>
      <x:c r="S1" s="6" t="str">
        <x:v>Price Source</x:v>
      </x:c>
      <x:c r="T1" s="6" t="str">
        <x:v>Checked</x:v>
      </x:c>
    </x:row>
    <x:row r="2" ht="26.399999618530273" hidden="0" customHeight="1">
      <x:c r="A2" s="12" t="str">
        <x:v>ASUS ROG</x:v>
      </x:c>
      <x:c r="B2" s="12" t="str">
        <x:v>Crosshair X870E Hero</x:v>
      </x:c>
      <x:c r="C2" s="14" t="n">
        <x:v>599.99</x:v>
      </x:c>
      <x:c r="D2" s="14" t="n">
        <x:v>599.99</x:v>
      </x:c>
      <x:c r="E2" s="12" t="str">
        <x:v>X870E</x:v>
      </x:c>
      <x:c r="F2" s="12" t="str">
        <x:v>AM5</x:v>
      </x:c>
      <x:c r="G2" s="12" t="n">
        <x:v>256</x:v>
      </x:c>
      <x:c r="H2" s="12" t="n">
        <x:v>8600</x:v>
      </x:c>
      <x:c r="I2" s="12" t="n">
        <x:v>18</x:v>
      </x:c>
      <x:c r="J2" s="12" t="n">
        <x:v>5</x:v>
      </x:c>
      <x:c r="K2" s="12" t="n">
        <x:v>3</x:v>
      </x:c>
      <x:c r="L2" s="12" t="n">
        <x:v>2</x:v>
      </x:c>
      <x:c r="M2" s="12" t="n">
        <x:v>2</x:v>
      </x:c>
      <x:c r="N2" s="12" t="n">
        <x:v>5</x:v>
      </x:c>
      <x:c r="O2" s="12" t="n">
        <x:v>1</x:v>
      </x:c>
      <x:c r="P2" s="12" t="n">
        <x:v>4</x:v>
      </x:c>
      <x:c r="Q2" s="12" t="n">
        <x:v>5</x:v>
      </x:c>
      <x:c r="R2" s="12" t="str">
        <x:v>https://rog.asus.com/us/motherboards/rog-crosshair/rog-crosshair-x870e-hero/</x:v>
      </x:c>
      <x:c r="S2" s="12" t="str">
        <x:v>https://rog.asus.com/us/motherboards/rog-crosshair/rog-crosshair-x870e-hero/</x:v>
      </x:c>
      <x:c r="T2" s="16" t="n">
        <x:v>46287</x:v>
      </x:c>
    </x:row>
    <x:row r="3" ht="26.399999618530273" hidden="0" customHeight="1">
      <x:c r="A3" s="12" t="str">
        <x:v>MSI</x:v>
      </x:c>
      <x:c r="B3" s="12" t="str">
        <x:v>MPG X870E Carbon WiFi</x:v>
      </x:c>
      <x:c r="C3" s="14" t="n">
        <x:v>389.99</x:v>
      </x:c>
      <x:c r="D3" s="14" t="n">
        <x:v>429.99</x:v>
      </x:c>
      <x:c r="E3" s="12" t="str">
        <x:v>X870E</x:v>
      </x:c>
      <x:c r="F3" s="12" t="str">
        <x:v>AM5</x:v>
      </x:c>
      <x:c r="G3" s="12" t="n">
        <x:v>256</x:v>
      </x:c>
      <x:c r="H3" s="12" t="n">
        <x:v>8400</x:v>
      </x:c>
      <x:c r="I3" s="12" t="n">
        <x:v>18</x:v>
      </x:c>
      <x:c r="J3" s="12" t="n">
        <x:v>4</x:v>
      </x:c>
      <x:c r="K3" s="12" t="n">
        <x:v>2</x:v>
      </x:c>
      <x:c r="L3" s="12" t="n">
        <x:v>2</x:v>
      </x:c>
      <x:c r="M3" s="12" t="n">
        <x:v>2</x:v>
      </x:c>
      <x:c r="N3" s="12" t="n">
        <x:v>5</x:v>
      </x:c>
      <x:c r="O3" s="12" t="n">
        <x:v>1</x:v>
      </x:c>
      <x:c r="P3" s="12" t="n">
        <x:v>4</x:v>
      </x:c>
      <x:c r="Q3" s="12" t="n">
        <x:v>2</x:v>
      </x:c>
      <x:c r="R3" s="12" t="str">
        <x:v>https://us.msi.com/Motherboard/MPG-X870E-CARBON-WIFI/Specification</x:v>
      </x:c>
      <x:c r="S3" s="12" t="str">
        <x:v>https://us-store.msi.com/search?limit=75&amp;search=MPG+X870E+CARBON+WIFI</x:v>
      </x:c>
      <x:c r="T3" s="16" t="n">
        <x:v>46287</x:v>
      </x:c>
    </x:row>
    <x:row r="4" ht="26.399999618530273" hidden="0" customHeight="1">
      <x:c r="A4" s="12" t="str">
        <x:v>Gigabyte AORUS</x:v>
      </x:c>
      <x:c r="B4" s="12" t="str">
        <x:v>X870E AORUS Master</x:v>
      </x:c>
      <x:c r="C4" s="14" t="n">
        <x:v>499</x:v>
      </x:c>
      <x:c r="D4" s="14" t="n">
        <x:v>549.99</x:v>
      </x:c>
      <x:c r="E4" s="12" t="str">
        <x:v>X870E</x:v>
      </x:c>
      <x:c r="F4" s="12" t="str">
        <x:v>AM5</x:v>
      </x:c>
      <x:c r="G4" s="12" t="n">
        <x:v>256</x:v>
      </x:c>
      <x:c r="H4" s="12" t="n">
        <x:v>8600</x:v>
      </x:c>
      <x:c r="I4" s="12" t="n">
        <x:v>16</x:v>
      </x:c>
      <x:c r="J4" s="12" t="n">
        <x:v>4</x:v>
      </x:c>
      <x:c r="K4" s="12" t="n">
        <x:v>3</x:v>
      </x:c>
      <x:c r="L4" s="12" t="n">
        <x:v>2</x:v>
      </x:c>
      <x:c r="M4" s="12" t="n">
        <x:v>1</x:v>
      </x:c>
      <x:c r="N4" s="12" t="n">
        <x:v>5</x:v>
      </x:c>
      <x:c r="O4" s="12" t="n">
        <x:v>1</x:v>
      </x:c>
      <x:c r="P4" s="12" t="n">
        <x:v>6</x:v>
      </x:c>
      <x:c r="Q4" s="12" t="n">
        <x:v>2</x:v>
      </x:c>
      <x:c r="R4" s="12" t="str">
        <x:v>https://www.gigabyte.com/Motherboard/X870E-AORUS-MASTER</x:v>
      </x:c>
      <x:c r="S4" s="12" t="str">
        <x:v>https://www.newegg.com/p/pl?d=X870E+AORUS+Master+AMD+AM5+ATX+Motherboard</x:v>
      </x:c>
      <x:c r="T4" s="16" t="n">
        <x:v>46287</x:v>
      </x:c>
    </x:row>
  </x:sheetData>
  <x:pageMargins left="0.7" right="0.7" top="0.75" bottom="0.75" header="0.3" footer="0.3"/>
  <x:tableParts count="1">
    <x:tablePart xmlns:r="http://schemas.openxmlformats.org/officeDocument/2006/relationships" r:id="R024503381ee94d0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3" max="3" width="60" hidden="0" customWidth="1"/>
    <x:col min="4" max="4" width="11.5" hidden="0" customWidth="1"/>
    <x:col min="5" max="5" width="26" hidden="0" customWidth="1"/>
    <x:col min="6" max="6" width="52" hidden="0" customWidth="1"/>
  </x:cols>
  <x:sheetData>
    <x:row r="1" ht="15" hidden="0" customHeight="1">
      <x:c r="A1" s="6" t="str">
        <x:v>Product / Topic</x:v>
      </x:c>
      <x:c r="B1" s="6" t="str">
        <x:v>Source Type</x:v>
      </x:c>
      <x:c r="C1" s="6" t="str">
        <x:v>URL</x:v>
      </x:c>
      <x:c r="D1" s="6" t="str">
        <x:v>Captured Date</x:v>
      </x:c>
      <x:c r="E1" s="6" t="str">
        <x:v>Used For</x:v>
      </x:c>
      <x:c r="F1" s="6" t="str">
        <x:v>Notes</x:v>
      </x:c>
    </x:row>
    <x:row r="2" ht="26.399999618530273" hidden="0" customHeight="1">
      <x:c r="A2" s="12" t="str">
        <x:v>ROG Crosshair X870E Hero</x:v>
      </x:c>
      <x:c r="B2" s="12" t="str">
        <x:v>Official product/spec</x:v>
      </x:c>
      <x:c r="C2" s="12" t="str">
        <x:v>https://rog.asus.com/us/motherboards/rog-crosshair/rog-crosshair-x870e-hero/</x:v>
      </x:c>
      <x:c r="D2" s="16" t="n">
        <x:v>46287</x:v>
      </x:c>
      <x:c r="E2" s="12" t="str">
        <x:v>Specs, features, direct price</x:v>
      </x:c>
      <x:c r="F2" s="12" t="str">
        <x:v>ASUS page showed $599.99; 18+2+2 power stages, 8600+ MT/s, five M.2 incl. three Gen5, dual USB4, dual LAN, Wi-Fi 7.</x:v>
      </x:c>
    </x:row>
    <x:row r="3" ht="26.399999618530273" hidden="0" customHeight="1">
      <x:c r="A3" s="12" t="str">
        <x:v>MPG X870E Carbon WiFi</x:v>
      </x:c>
      <x:c r="B3" s="12" t="str">
        <x:v>Official product/spec</x:v>
      </x:c>
      <x:c r="C3" s="12" t="str">
        <x:v>https://us.msi.com/Motherboard/MPG-X870E-CARBON-WIFI/Specification</x:v>
      </x:c>
      <x:c r="D3" s="16" t="n">
        <x:v>46287</x:v>
      </x:c>
      <x:c r="E3" s="12" t="str">
        <x:v>Specs, I/O, networking</x:v>
      </x:c>
      <x:c r="F3" s="12" t="str">
        <x:v>MSI spec page: 18+2+1, 256 GB, 8400+ MT/s, USB4, 5GbE + 2.5GbE, Wi-Fi 7.</x:v>
      </x:c>
    </x:row>
    <x:row r="4" ht="39.599998474121094" hidden="0" customHeight="1">
      <x:c r="A4" s="12" t="str">
        <x:v>MPG X870E Carbon WiFi</x:v>
      </x:c>
      <x:c r="B4" s="12" t="str">
        <x:v>Official US store</x:v>
      </x:c>
      <x:c r="C4" s="12" t="str">
        <x:v>https://us-store.msi.com/search?limit=75&amp;search=MPG+X870E+CARBON+WIFI</x:v>
      </x:c>
      <x:c r="D4" s="16" t="n">
        <x:v>46287</x:v>
      </x:c>
      <x:c r="E4" s="12" t="str">
        <x:v>Observed promo pricing</x:v>
      </x:c>
      <x:c r="F4" s="12" t="str">
        <x:v>Official store search showed limited-time $389.99 from $429.99; another listing on page showed $499.99, so pricing should be refreshed before presenting.</x:v>
      </x:c>
    </x:row>
    <x:row r="5" ht="26.399999618530273" hidden="0" customHeight="1">
      <x:c r="A5" s="12" t="str">
        <x:v>X870E AORUS Master</x:v>
      </x:c>
      <x:c r="B5" s="12" t="str">
        <x:v>Official product/spec</x:v>
      </x:c>
      <x:c r="C5" s="12" t="str">
        <x:v>https://www.gigabyte.com/Motherboard/X870E-AORUS-MASTER</x:v>
      </x:c>
      <x:c r="D5" s="16" t="n">
        <x:v>46287</x:v>
      </x:c>
      <x:c r="E5" s="12" t="str">
        <x:v>Specs, DIY features</x:v>
      </x:c>
      <x:c r="F5" s="12" t="str">
        <x:v>Official Gigabyte pages: 16+2+2, 8600 MT/s, four M.2 incl. three Gen5, dual USB4, 5GbE, Wi-Fi 7, EZ-Latch/EZ-Match features.</x:v>
      </x:c>
    </x:row>
    <x:row r="6" ht="26.399999618530273" hidden="0" customHeight="1">
      <x:c r="A6" s="12" t="str">
        <x:v>X870E AORUS Master</x:v>
      </x:c>
      <x:c r="B6" s="12" t="str">
        <x:v>Retail channel</x:v>
      </x:c>
      <x:c r="C6" s="12" t="str">
        <x:v>https://www.newegg.com/p/pl?d=X870E+AORUS+Master+AMD+AM5+ATX+Motherboard</x:v>
      </x:c>
      <x:c r="D6" s="16" t="n">
        <x:v>46287</x:v>
      </x:c>
      <x:c r="E6" s="12" t="str">
        <x:v>Observed street price</x:v>
      </x:c>
      <x:c r="F6" s="12" t="str">
        <x:v>Newegg search showed $499.00 for the base X870E AORUS Master; marketplace prices can move quickly.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4.130000114440918" hidden="0" customWidth="1"/>
    <x:col min="3" max="3" width="8.380000114440918" hidden="0" customWidth="1"/>
    <x:col min="4" max="4" width="10" hidden="0" customWidth="1"/>
    <x:col min="5" max="5" width="11.880000114440918" hidden="0" customWidth="1"/>
    <x:col min="6" max="6" width="10.630000114440918" hidden="0" customWidth="1"/>
    <x:col min="7" max="7" width="10.130000114440918" hidden="0" customWidth="1"/>
    <x:col min="8" max="8" width="17" hidden="0" customWidth="1"/>
    <x:col min="9" max="9" width="10.130000114440918" hidden="0" customWidth="1"/>
    <x:col min="10" max="10" width="44" hidden="0" customWidth="1"/>
  </x:cols>
  <x:sheetData>
    <x:row r="1">
      <x:c r="A1" s="22" t="str">
        <x:v>Product</x:v>
      </x:c>
      <x:c r="B1" s="22" t="str">
        <x:v>Performance / OC</x:v>
      </x:c>
      <x:c r="C1" s="22" t="str">
        <x:v>Expansion</x:v>
      </x:c>
      <x:c r="D1" s="22" t="str">
        <x:v>Connectivity</x:v>
      </x:c>
      <x:c r="E1" s="22" t="str">
        <x:v>DIY Experience</x:v>
      </x:c>
      <x:c r="F1" s="22" t="str">
        <x:v>Software / AI</x:v>
      </x:c>
      <x:c r="G1" s="22" t="str">
        <x:v>Price / Value</x:v>
      </x:c>
      <x:c r="H1" s="22" t="str">
        <x:v>Reference Price Value</x:v>
      </x:c>
      <x:c r="I1" s="22" t="str">
        <x:v>Baseline Avg</x:v>
      </x:c>
      <x:c r="J1" s="22" t="str">
        <x:v>Method</x:v>
      </x:c>
      <x:c r="L1" t="str">
        <x:v>Current Price</x:v>
      </x:c>
      <x:c r="M1" t="str">
        <x:v>Reference Price</x:v>
      </x:c>
      <x:c r="N1" t="str">
        <x:v>DDR5 OC</x:v>
      </x:c>
      <x:c r="O1" t="str">
        <x:v>VCORE</x:v>
      </x:c>
      <x:c r="P1" t="str">
        <x:v>M.2 Total</x:v>
      </x:c>
      <x:c r="Q1" t="str">
        <x:v>Gen5 M.2</x:v>
      </x:c>
      <x:c r="R1" t="str">
        <x:v>USB4</x:v>
      </x:c>
      <x:c r="S1" t="str">
        <x:v>LAN Ports</x:v>
      </x:c>
      <x:c r="T1" t="str">
        <x:v>Max LAN</x:v>
      </x:c>
      <x:c r="U1" t="str">
        <x:v>DIY Count</x:v>
      </x:c>
      <x:c r="V1" t="str">
        <x:v>AI/Tuning Count</x:v>
      </x:c>
    </x:row>
    <x:row r="2">
      <x:c r="A2" s="12" t="str">
        <x:v>Crosshair X870E Hero</x:v>
      </x:c>
      <x:c r="B2" s="28" t="n">
        <x:f>0.55*(N2/MAX($N$2:$N$4)*100)+0.45*(O2/MAX($O$2:$O$4)*100)</x:f>
        <x:v>100</x:v>
      </x:c>
      <x:c r="C2" s="28" t="n">
        <x:f>0.55*(P2/MAX($P$2:$P$4)*100)+0.45*(Q2/MAX($Q$2:$Q$4)*100)</x:f>
        <x:v>100</x:v>
      </x:c>
      <x:c r="D2" s="28" t="n">
        <x:f>0.35*(R2/MAX($R$2:$R$4)*100)+0.30*(S2/MAX($S$2:$S$4)*100)+0.35*(T2/MAX($T$2:$T$4)*100)</x:f>
        <x:v>100</x:v>
      </x:c>
      <x:c r="E2" s="28" t="n">
        <x:f>U2/MAX($U$2:$U$4)*100</x:f>
        <x:v>66.66666666666666</x:v>
      </x:c>
      <x:c r="F2" s="28" t="n">
        <x:f>V2/MAX($V$2:$V$4)*100</x:f>
        <x:v>100</x:v>
      </x:c>
      <x:c r="G2" s="28" t="n">
        <x:f>MIN($L$2:$L$4)/L2*100</x:f>
        <x:v>64.99941665694429</x:v>
      </x:c>
      <x:c r="H2" s="28" t="n">
        <x:f>MIN($M$2:$M$4)/M2*100</x:f>
        <x:v>71.66619443657393</x:v>
      </x:c>
      <x:c r="I2" s="28" t="n">
        <x:f>AVERAGE(B2:G2)</x:f>
        <x:v>88.61101388726848</x:v>
      </x:c>
      <x:c r="J2" s="12" t="str">
        <x:v>Min-max normalized within this 3-product set; weights documented in Methodology.</x:v>
      </x:c>
      <x:c r="L2" t="n">
        <x:f>Product_Data!C2</x:f>
        <x:v>599.99</x:v>
      </x:c>
      <x:c r="M2" t="n">
        <x:f>Product_Data!D2</x:f>
        <x:v>599.99</x:v>
      </x:c>
      <x:c r="N2" t="n">
        <x:f>Product_Data!H2</x:f>
        <x:v>8600</x:v>
      </x:c>
      <x:c r="O2" t="n">
        <x:f>Product_Data!I2</x:f>
        <x:v>18</x:v>
      </x:c>
      <x:c r="P2" t="n">
        <x:f>Product_Data!J2</x:f>
        <x:v>5</x:v>
      </x:c>
      <x:c r="Q2" t="n">
        <x:f>Product_Data!K2</x:f>
        <x:v>3</x:v>
      </x:c>
      <x:c r="R2" t="n">
        <x:f>Product_Data!L2</x:f>
        <x:v>2</x:v>
      </x:c>
      <x:c r="S2" t="n">
        <x:f>Product_Data!M2</x:f>
        <x:v>2</x:v>
      </x:c>
      <x:c r="T2" t="n">
        <x:f>Product_Data!N2</x:f>
        <x:v>5</x:v>
      </x:c>
      <x:c r="U2" t="n">
        <x:f>Product_Data!P2</x:f>
        <x:v>4</x:v>
      </x:c>
      <x:c r="V2" t="n">
        <x:f>Product_Data!Q2</x:f>
        <x:v>5</x:v>
      </x:c>
    </x:row>
    <x:row r="3">
      <x:c r="A3" s="12" t="str">
        <x:v>MPG X870E Carbon WiFi</x:v>
      </x:c>
      <x:c r="B3" s="28" t="n">
        <x:f>0.55*(N3/MAX($N$2:$N$4)*100)+0.45*(O3/MAX($O$2:$O$4)*100)</x:f>
        <x:v>98.72093023255815</x:v>
      </x:c>
      <x:c r="C3" s="28" t="n">
        <x:f>0.55*(P3/MAX($P$2:$P$4)*100)+0.45*(Q3/MAX($Q$2:$Q$4)*100)</x:f>
        <x:v>74</x:v>
      </x:c>
      <x:c r="D3" s="28" t="n">
        <x:f>0.35*(R3/MAX($R$2:$R$4)*100)+0.30*(S3/MAX($S$2:$S$4)*100)+0.35*(T3/MAX($T$2:$T$4)*100)</x:f>
        <x:v>100</x:v>
      </x:c>
      <x:c r="E3" s="28" t="n">
        <x:f>U3/MAX($U$2:$U$4)*100</x:f>
        <x:v>66.66666666666666</x:v>
      </x:c>
      <x:c r="F3" s="28" t="n">
        <x:f>V3/MAX($V$2:$V$4)*100</x:f>
        <x:v>40</x:v>
      </x:c>
      <x:c r="G3" s="28" t="n">
        <x:f>MIN($L$2:$L$4)/L3*100</x:f>
        <x:v>100</x:v>
      </x:c>
      <x:c r="H3" s="28" t="n">
        <x:f>MIN($M$2:$M$4)/M3*100</x:f>
        <x:v>100</x:v>
      </x:c>
      <x:c r="I3" s="28" t="n">
        <x:f>AVERAGE(B3:G3)</x:f>
        <x:v>79.89793281653748</x:v>
      </x:c>
      <x:c r="J3" s="12" t="str">
        <x:v>Min-max normalized within this 3-product set; weights documented in Methodology.</x:v>
      </x:c>
      <x:c r="L3" t="n">
        <x:f>Product_Data!C3</x:f>
        <x:v>389.99</x:v>
      </x:c>
      <x:c r="M3" t="n">
        <x:f>Product_Data!D3</x:f>
        <x:v>429.99</x:v>
      </x:c>
      <x:c r="N3" t="n">
        <x:f>Product_Data!H3</x:f>
        <x:v>8400</x:v>
      </x:c>
      <x:c r="O3" t="n">
        <x:f>Product_Data!I3</x:f>
        <x:v>18</x:v>
      </x:c>
      <x:c r="P3" t="n">
        <x:f>Product_Data!J3</x:f>
        <x:v>4</x:v>
      </x:c>
      <x:c r="Q3" t="n">
        <x:f>Product_Data!K3</x:f>
        <x:v>2</x:v>
      </x:c>
      <x:c r="R3" t="n">
        <x:f>Product_Data!L3</x:f>
        <x:v>2</x:v>
      </x:c>
      <x:c r="S3" t="n">
        <x:f>Product_Data!M3</x:f>
        <x:v>2</x:v>
      </x:c>
      <x:c r="T3" t="n">
        <x:f>Product_Data!N3</x:f>
        <x:v>5</x:v>
      </x:c>
      <x:c r="U3" t="n">
        <x:f>Product_Data!P3</x:f>
        <x:v>4</x:v>
      </x:c>
      <x:c r="V3" t="n">
        <x:f>Product_Data!Q3</x:f>
        <x:v>2</x:v>
      </x:c>
    </x:row>
    <x:row r="4">
      <x:c r="A4" s="12" t="str">
        <x:v>X870E AORUS Master</x:v>
      </x:c>
      <x:c r="B4" s="28" t="n">
        <x:f>0.55*(N4/MAX($N$2:$N$4)*100)+0.45*(O4/MAX($O$2:$O$4)*100)</x:f>
        <x:v>95</x:v>
      </x:c>
      <x:c r="C4" s="28" t="n">
        <x:f>0.55*(P4/MAX($P$2:$P$4)*100)+0.45*(Q4/MAX($Q$2:$Q$4)*100)</x:f>
        <x:v>89</x:v>
      </x:c>
      <x:c r="D4" s="28" t="n">
        <x:f>0.35*(R4/MAX($R$2:$R$4)*100)+0.30*(S4/MAX($S$2:$S$4)*100)+0.35*(T4/MAX($T$2:$T$4)*100)</x:f>
        <x:v>85</x:v>
      </x:c>
      <x:c r="E4" s="28" t="n">
        <x:f>U4/MAX($U$2:$U$4)*100</x:f>
        <x:v>100</x:v>
      </x:c>
      <x:c r="F4" s="28" t="n">
        <x:f>V4/MAX($V$2:$V$4)*100</x:f>
        <x:v>40</x:v>
      </x:c>
      <x:c r="G4" s="28" t="n">
        <x:f>MIN($L$2:$L$4)/L4*100</x:f>
        <x:v>78.15430861723446</x:v>
      </x:c>
      <x:c r="H4" s="28" t="n">
        <x:f>MIN($M$2:$M$4)/M4*100</x:f>
        <x:v>78.18142148039055</x:v>
      </x:c>
      <x:c r="I4" s="28" t="n">
        <x:f>AVERAGE(B4:G4)</x:f>
        <x:v>81.19238476953907</x:v>
      </x:c>
      <x:c r="J4" s="12" t="str">
        <x:v>Min-max normalized within this 3-product set; weights documented in Methodology.</x:v>
      </x:c>
      <x:c r="L4" t="n">
        <x:f>Product_Data!C4</x:f>
        <x:v>499</x:v>
      </x:c>
      <x:c r="M4" t="n">
        <x:f>Product_Data!D4</x:f>
        <x:v>549.99</x:v>
      </x:c>
      <x:c r="N4" t="n">
        <x:f>Product_Data!H4</x:f>
        <x:v>8600</x:v>
      </x:c>
      <x:c r="O4" t="n">
        <x:f>Product_Data!I4</x:f>
        <x:v>16</x:v>
      </x:c>
      <x:c r="P4" t="n">
        <x:f>Product_Data!J4</x:f>
        <x:v>4</x:v>
      </x:c>
      <x:c r="Q4" t="n">
        <x:f>Product_Data!K4</x:f>
        <x:v>3</x:v>
      </x:c>
      <x:c r="R4" t="n">
        <x:f>Product_Data!L4</x:f>
        <x:v>2</x:v>
      </x:c>
      <x:c r="S4" t="n">
        <x:f>Product_Data!M4</x:f>
        <x:v>1</x:v>
      </x:c>
      <x:c r="T4" t="n">
        <x:f>Product_Data!N4</x:f>
        <x:v>5</x:v>
      </x:c>
      <x:c r="U4" t="n">
        <x:f>Product_Data!P4</x:f>
        <x:v>6</x:v>
      </x:c>
      <x:c r="V4" t="n">
        <x:f>Product_Data!Q4</x:f>
        <x:v>2</x:v>
      </x:c>
    </x:row>
  </x:sheetData>
  <x:conditionalFormatting sqref="B2:I4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.130000114440918" hidden="0" customWidth="1"/>
    <x:col min="3" max="3" width="8.380000114440918" hidden="0" customWidth="1"/>
    <x:col min="4" max="4" width="10" hidden="0" customWidth="1"/>
    <x:col min="5" max="5" width="11.880000114440918" hidden="0" customWidth="1"/>
    <x:col min="6" max="6" width="10.630000114440918" hidden="0" customWidth="1"/>
    <x:col min="7" max="7" width="10.130000114440918" hidden="0" customWidth="1"/>
    <x:col min="8" max="8" width="10.880000114440918" hidden="0" customWidth="1"/>
    <x:col min="10" max="10" width="30" hidden="0" customWidth="1"/>
    <x:col min="11" max="11" width="15.380000114440918" hidden="0" customWidth="1"/>
    <x:col min="12" max="12" width="12.25" hidden="0" customWidth="1"/>
    <x:col min="13" max="13" width="9.5" hidden="0" customWidth="1"/>
    <x:col min="14" max="14" width="10.5" hidden="0" customWidth="1"/>
  </x:cols>
  <x:sheetData>
    <x:row r="1">
      <x:c r="A1" s="6" t="str">
        <x:v>Persona</x:v>
      </x:c>
      <x:c r="B1" s="6" t="str">
        <x:v>Performance / OC</x:v>
      </x:c>
      <x:c r="C1" s="6" t="str">
        <x:v>Expansion</x:v>
      </x:c>
      <x:c r="D1" s="6" t="str">
        <x:v>Connectivity</x:v>
      </x:c>
      <x:c r="E1" s="6" t="str">
        <x:v>DIY Experience</x:v>
      </x:c>
      <x:c r="F1" s="6" t="str">
        <x:v>Software / AI</x:v>
      </x:c>
      <x:c r="G1" s="6" t="str">
        <x:v>Price / Value</x:v>
      </x:c>
      <x:c r="H1" s="6" t="str">
        <x:v>Weight Check</x:v>
      </x:c>
      <x:c r="I1" s="12"/>
      <x:c r="J1" s="6" t="str">
        <x:v>Product</x:v>
      </x:c>
      <x:c r="K1" s="6" t="str">
        <x:v>Competitive Gamer</x:v>
      </x:c>
      <x:c r="L1" s="6" t="str">
        <x:v>Enthusiast / OC</x:v>
      </x:c>
      <x:c r="M1" s="6" t="str">
        <x:v>Creator / AI</x:v>
      </x:c>
      <x:c r="N1" s="6" t="str">
        <x:v>Premium DIY</x:v>
      </x:c>
    </x:row>
    <x:row r="2">
      <x:c r="A2" s="12" t="str">
        <x:v>Competitive Gamer</x:v>
      </x:c>
      <x:c r="B2" s="12" t="n">
        <x:v>30</x:v>
      </x:c>
      <x:c r="C2" s="12" t="n">
        <x:v>10</x:v>
      </x:c>
      <x:c r="D2" s="12" t="n">
        <x:v>15</x:v>
      </x:c>
      <x:c r="E2" s="12" t="n">
        <x:v>15</x:v>
      </x:c>
      <x:c r="F2" s="12" t="n">
        <x:v>15</x:v>
      </x:c>
      <x:c r="G2" s="12" t="n">
        <x:v>15</x:v>
      </x:c>
      <x:c r="H2" s="12" t="n">
        <x:f>SUM(B2:G2)</x:f>
        <x:v>100</x:v>
      </x:c>
      <x:c r="I2" s="12"/>
      <x:c r="J2" s="12" t="str">
        <x:v>Crosshair X870E Hero</x:v>
      </x:c>
      <x:c r="K2" s="28" t="n">
        <x:f>SUMPRODUCT(Feature_Matrix!B2:G2,$B$2:$G$2)/100</x:f>
        <x:v>89.74991249854163</x:v>
      </x:c>
      <x:c r="L2" s="28" t="n">
        <x:f>SUMPRODUCT(Feature_Matrix!B2:G2,$B$3:$G$3)/100</x:f>
        <x:v>94.91663749951387</x:v>
      </x:c>
      <x:c r="M2" s="28" t="n">
        <x:f>SUMPRODUCT(Feature_Matrix!B2:G2,$B$4:$G$4)/100</x:f>
        <x:v>94.83327499902775</x:v>
      </x:c>
      <x:c r="N2" s="28" t="n">
        <x:f>SUMPRODUCT(Feature_Matrix!B2:G2,$B$5:$G$5)/100</x:f>
        <x:v>86.49994166569442</x:v>
      </x:c>
    </x:row>
    <x:row r="3">
      <x:c r="A3" s="12" t="str">
        <x:v>Enthusiast / Overclocker</x:v>
      </x:c>
      <x:c r="B3" s="12" t="n">
        <x:v>35</x:v>
      </x:c>
      <x:c r="C3" s="12" t="n">
        <x:v>20</x:v>
      </x:c>
      <x:c r="D3" s="12" t="n">
        <x:v>10</x:v>
      </x:c>
      <x:c r="E3" s="12" t="n">
        <x:v>10</x:v>
      </x:c>
      <x:c r="F3" s="12" t="n">
        <x:v>20</x:v>
      </x:c>
      <x:c r="G3" s="12" t="n">
        <x:v>5</x:v>
      </x:c>
      <x:c r="H3" s="12" t="n">
        <x:f>SUM(B3:G3)</x:f>
        <x:v>100</x:v>
      </x:c>
      <x:c r="I3" s="12"/>
      <x:c r="J3" s="12" t="str">
        <x:v>MPG X870E Carbon WiFi</x:v>
      </x:c>
      <x:c r="K3" s="28" t="n">
        <x:f>SUMPRODUCT(Feature_Matrix!B3:G3,$B$2:$G$2)/100</x:f>
        <x:v>83.01627906976745</x:v>
      </x:c>
      <x:c r="L3" s="28" t="n">
        <x:f>SUMPRODUCT(Feature_Matrix!B3:G3,$B$3:$G$3)/100</x:f>
        <x:v>79.01899224806202</x:v>
      </x:c>
      <x:c r="M3" s="28" t="n">
        <x:f>SUMPRODUCT(Feature_Matrix!B3:G3,$B$4:$G$4)/100</x:f>
        <x:v>84.27751937984496</x:v>
      </x:c>
      <x:c r="N3" s="28" t="n">
        <x:f>SUMPRODUCT(Feature_Matrix!B3:G3,$B$5:$G$5)/100</x:f>
        <x:v>79.84418604651164</x:v>
      </x:c>
    </x:row>
    <x:row r="4">
      <x:c r="A4" s="12" t="str">
        <x:v>Creator / AI Developer</x:v>
      </x:c>
      <x:c r="B4" s="12" t="n">
        <x:v>20</x:v>
      </x:c>
      <x:c r="C4" s="12" t="n">
        <x:v>30</x:v>
      </x:c>
      <x:c r="D4" s="12" t="n">
        <x:v>25</x:v>
      </x:c>
      <x:c r="E4" s="12" t="n">
        <x:v>5</x:v>
      </x:c>
      <x:c r="F4" s="12" t="n">
        <x:v>10</x:v>
      </x:c>
      <x:c r="G4" s="12" t="n">
        <x:v>10</x:v>
      </x:c>
      <x:c r="H4" s="12" t="n">
        <x:f>SUM(B4:G4)</x:f>
        <x:v>100</x:v>
      </x:c>
      <x:c r="I4" s="12"/>
      <x:c r="J4" s="12" t="str">
        <x:v>X870E AORUS Master</x:v>
      </x:c>
      <x:c r="K4" s="28" t="n">
        <x:f>SUMPRODUCT(Feature_Matrix!B4:G4,$B$2:$G$2)/100</x:f>
        <x:v>82.87314629258518</x:v>
      </x:c>
      <x:c r="L4" s="28" t="n">
        <x:f>SUMPRODUCT(Feature_Matrix!B4:G4,$B$3:$G$3)/100</x:f>
        <x:v>81.45771543086173</x:v>
      </x:c>
      <x:c r="M4" s="28" t="n">
        <x:f>SUMPRODUCT(Feature_Matrix!B4:G4,$B$4:$G$4)/100</x:f>
        <x:v>83.76543086172346</x:v>
      </x:c>
      <x:c r="N4" s="28" t="n">
        <x:f>SUMPRODUCT(Feature_Matrix!B4:G4,$B$5:$G$5)/100</x:f>
        <x:v>86.91543086172345</x:v>
      </x:c>
    </x:row>
    <x:row r="5">
      <x:c r="A5" s="12" t="str">
        <x:v>Premium DIY Builder</x:v>
      </x:c>
      <x:c r="B5" s="12" t="n">
        <x:v>20</x:v>
      </x:c>
      <x:c r="C5" s="12" t="n">
        <x:v>15</x:v>
      </x:c>
      <x:c r="D5" s="12" t="n">
        <x:v>15</x:v>
      </x:c>
      <x:c r="E5" s="12" t="n">
        <x:v>30</x:v>
      </x:c>
      <x:c r="F5" s="12" t="n">
        <x:v>10</x:v>
      </x:c>
      <x:c r="G5" s="12" t="n">
        <x:v>10</x:v>
      </x:c>
      <x:c r="H5" s="12" t="n">
        <x:f>SUM(B5:G5)</x:f>
        <x:v>100</x:v>
      </x:c>
      <x:c r="I5" s="12"/>
      <x:c r="J5" s="12"/>
      <x:c r="K5" s="12"/>
      <x:c r="L5" s="12"/>
      <x:c r="M5" s="12"/>
      <x:c r="N5" s="12"/>
    </x:row>
  </x:sheetData>
  <x:conditionalFormatting sqref="K2:N4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2:H5">
    <x:cfRule type="cellIs" dxfId="0" priority="2" operator="notEqual">
      <x:formula>100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2" hidden="0" customWidth="1"/>
  </x:cols>
  <x:sheetData>
    <x:row r="1" ht="15" hidden="0" customHeight="1">
      <x:c r="A1" s="22" t="str">
        <x:v>Section</x:v>
      </x:c>
      <x:c r="B1" s="22" t="str">
        <x:v>Definition</x:v>
      </x:c>
    </x:row>
    <x:row r="2" ht="15" hidden="0" customHeight="1">
      <x:c r="A2" s="12" t="str">
        <x:v>Decision question</x:v>
      </x:c>
      <x:c r="B2" s="12" t="str">
        <x:v>When is the ROG Crosshair X870E Hero's premium defensible while premium X870E competitors discount aggressively?</x:v>
      </x:c>
    </x:row>
    <x:row r="3" ht="26.399999618530273" hidden="0" customHeight="1">
      <x:c r="A3" s="12" t="str">
        <x:v>Scope</x:v>
      </x:c>
      <x:c r="B3" s="12" t="str">
        <x:v>Three premium AM5/X870E ATX boards: ASUS ROG Crosshair X870E Hero, MSI MPG X870E Carbon WiFi, Gigabyte X870E AORUS Master.</x:v>
      </x:c>
    </x:row>
    <x:row r="4" ht="15" hidden="0" customHeight="1">
      <x:c r="A4" s="12" t="str">
        <x:v>Normalization</x:v>
      </x:c>
      <x:c r="B4" s="12" t="str">
        <x:v>Positive feature metrics are scored as a percentage of the strongest observed value in this three-product set; price uses an inverse relative-price index.</x:v>
      </x:c>
    </x:row>
    <x:row r="5" ht="15" hidden="0" customHeight="1">
      <x:c r="A5" s="12" t="str">
        <x:v>Performance / OC</x:v>
      </x:c>
      <x:c r="B5" s="12" t="str">
        <x:v>55% advertised DDR5 OC ceiling + 45% VCORE phase count, each scored relative to the strongest observed value.</x:v>
      </x:c>
    </x:row>
    <x:row r="6" ht="15" hidden="0" customHeight="1">
      <x:c r="A6" s="12" t="str">
        <x:v>Expansion</x:v>
      </x:c>
      <x:c r="B6" s="12" t="str">
        <x:v>55% total M.2 slots + 45% PCIe 5.0 M.2 slots, each scored relative to the strongest observed value.</x:v>
      </x:c>
    </x:row>
    <x:row r="7" ht="15" hidden="0" customHeight="1">
      <x:c r="A7" s="12" t="str">
        <x:v>Connectivity</x:v>
      </x:c>
      <x:c r="B7" s="12" t="str">
        <x:v>35% USB4 count + 30% LAN port count + 35% maximum LAN speed, each scored relative to the strongest observed value.</x:v>
      </x:c>
    </x:row>
    <x:row r="8" ht="15" hidden="0" customHeight="1">
      <x:c r="A8" s="12" t="str">
        <x:v>DIY Experience</x:v>
      </x:c>
      <x:c r="B8" s="12" t="str">
        <x:v>Named tool-less / installation-oriented feature count divided by the highest count in the comparison set.</x:v>
      </x:c>
    </x:row>
    <x:row r="9" ht="15" hidden="0" customHeight="1">
      <x:c r="A9" s="12" t="str">
        <x:v>Software / AI</x:v>
      </x:c>
      <x:c r="B9" s="12" t="str">
        <x:v>Named AI / automated tuning feature count divided by the highest count in the comparison set.</x:v>
      </x:c>
    </x:row>
    <x:row r="10" ht="15" hidden="0" customHeight="1">
      <x:c r="A10" s="12" t="str">
        <x:v>Price / Value</x:v>
      </x:c>
      <x:c r="B10" s="12" t="str">
        <x:v>Inverse min-max score based on observed current price on the capture date.</x:v>
      </x:c>
    </x:row>
    <x:row r="11" ht="15" hidden="0" customHeight="1">
      <x:c r="A11" s="12" t="str">
        <x:v>Persona score</x:v>
      </x:c>
      <x:c r="B11" s="12" t="str">
        <x:v>SUMPRODUCT of the six category scores and persona-specific weights; each persona totals 100%.</x:v>
      </x:c>
    </x:row>
    <x:row r="12" ht="15" hidden="0" customHeight="1">
      <x:c r="A12" s="12" t="str">
        <x:v>Interpretation</x:v>
      </x:c>
      <x:c r="B12" s="12" t="str">
        <x:v>This is a positioning model, not a universal winner ranking. Different customer priorities should produce different results.</x:v>
      </x:c>
    </x:row>
    <x:row r="13" ht="26.399999618530273" hidden="0" customHeight="1">
      <x:c r="A13" s="12" t="str">
        <x:v>Caveats</x:v>
      </x:c>
      <x:c r="B13" s="12" t="str">
        <x:v>Feature counts are proxies, not direct quality measurements. Street pricing changes quickly. Refresh prices before interviews or publication.</x:v>
      </x:c>
    </x:row>
    <x:row r="14" ht="26.399999618530273" hidden="0" customHeight="1">
      <x:c r="A14" s="12" t="str">
        <x:v>Sensitivity</x:v>
      </x:c>
      <x:c r="B14" s="12" t="str">
        <x:v>ROG price scenarios are tested without changing its non-price feature scores to show how premium pricing changes segment fit.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2.75" hidden="0" customWidth="1"/>
    <x:col min="3" max="3" width="15.380000114440918" hidden="0" customWidth="1"/>
    <x:col min="4" max="4" width="12.25" hidden="0" customWidth="1"/>
    <x:col min="5" max="5" width="9.5" hidden="0" customWidth="1"/>
    <x:col min="6" max="6" width="10.5" hidden="0" customWidth="1"/>
    <x:col min="7" max="7" width="16.1299991607666" hidden="0" customWidth="1"/>
    <x:col min="8" max="8" width="18.25" hidden="0" customWidth="1"/>
  </x:cols>
  <x:sheetData>
    <x:row r="1">
      <x:c r="A1" s="6" t="str">
        <x:v>ROG Scenario Price</x:v>
      </x:c>
      <x:c r="B1" s="6" t="str">
        <x:v>ROG Price Score</x:v>
      </x:c>
      <x:c r="C1" s="6" t="str">
        <x:v>Competitive Gamer</x:v>
      </x:c>
      <x:c r="D1" s="6" t="str">
        <x:v>Enthusiast / OC</x:v>
      </x:c>
      <x:c r="E1" s="6" t="str">
        <x:v>Creator / AI</x:v>
      </x:c>
      <x:c r="F1" s="6" t="str">
        <x:v>Premium DIY</x:v>
      </x:c>
      <x:c r="G1" s="6" t="str">
        <x:v>Best Competitor Avg</x:v>
      </x:c>
      <x:c r="H1" s="6" t="str">
        <x:v>ROG Avg Persona Score</x:v>
      </x:c>
    </x:row>
    <x:row r="2">
      <x:c r="A2" s="34" t="n">
        <x:v>599.99</x:v>
      </x:c>
      <x:c r="B2" s="36" t="n">
        <x:f>MIN(A2,Product_Data!$C$3,Product_Data!$C$4)/A2*100</x:f>
        <x:v>64.99941665694429</x:v>
      </x:c>
      <x:c r="C2" s="36" t="n">
        <x:f>(SUMPRODUCT(Feature_Matrix!$B$2:$F$2,Personas!$B$2:$F$2)+B2*Personas!$G$2)/100</x:f>
        <x:v>89.74991249854163</x:v>
      </x:c>
      <x:c r="D2" s="36" t="n">
        <x:f>(SUMPRODUCT(Feature_Matrix!$B$2:$F$2,Personas!$B$3:$F$3)+B2*Personas!$G$3)/100</x:f>
        <x:v>94.91663749951387</x:v>
      </x:c>
      <x:c r="E2" s="36" t="n">
        <x:f>(SUMPRODUCT(Feature_Matrix!$B$2:$F$2,Personas!$B$4:$F$4)+B2*Personas!$G$4)/100</x:f>
        <x:v>94.83327499902775</x:v>
      </x:c>
      <x:c r="F2" s="36" t="n">
        <x:f>(SUMPRODUCT(Feature_Matrix!$B$2:$F$2,Personas!$B$5:$F$5)+B2*Personas!$G$5)/100</x:f>
        <x:v>86.49994166569442</x:v>
      </x:c>
      <x:c r="G2" s="36" t="n">
        <x:f>MAX(AVERAGE(Personas!K3:N3),AVERAGE(Personas!K4:N4))</x:f>
        <x:v>83.75293086172346</x:v>
      </x:c>
      <x:c r="H2" s="36" t="n">
        <x:f>AVERAGE(C2:F2)</x:f>
        <x:v>91.49994166569442</x:v>
      </x:c>
    </x:row>
    <x:row r="3">
      <x:c r="A3" s="34" t="n">
        <x:v>549.99</x:v>
      </x:c>
      <x:c r="B3" s="36" t="n">
        <x:f>MIN(A3,Product_Data!$C$3,Product_Data!$C$4)/A3*100</x:f>
        <x:v>70.90856197385406</x:v>
      </x:c>
      <x:c r="C3" s="36" t="n">
        <x:f>(SUMPRODUCT(Feature_Matrix!$B$2:$F$2,Personas!$B$2:$F$2)+B3*Personas!$G$2)/100</x:f>
        <x:v>90.6362842960781</x:v>
      </x:c>
      <x:c r="D3" s="36" t="n">
        <x:f>(SUMPRODUCT(Feature_Matrix!$B$2:$F$2,Personas!$B$3:$F$3)+B3*Personas!$G$3)/100</x:f>
        <x:v>95.21209476535937</x:v>
      </x:c>
      <x:c r="E3" s="36" t="n">
        <x:f>(SUMPRODUCT(Feature_Matrix!$B$2:$F$2,Personas!$B$4:$F$4)+B3*Personas!$G$4)/100</x:f>
        <x:v>95.42418953071872</x:v>
      </x:c>
      <x:c r="F3" s="36" t="n">
        <x:f>(SUMPRODUCT(Feature_Matrix!$B$2:$F$2,Personas!$B$5:$F$5)+B3*Personas!$G$5)/100</x:f>
        <x:v>87.0908561973854</x:v>
      </x:c>
      <x:c r="G3" s="36" t="n">
        <x:f>MAX(AVERAGE(Personas!K3:N3),AVERAGE(Personas!K4:N4))</x:f>
        <x:v>83.75293086172346</x:v>
      </x:c>
      <x:c r="H3" s="36" t="n">
        <x:f>AVERAGE(C3:F3)</x:f>
        <x:v>92.09085619738539</x:v>
      </x:c>
    </x:row>
    <x:row r="4">
      <x:c r="A4" s="34" t="n">
        <x:v>499.99</x:v>
      </x:c>
      <x:c r="B4" s="36" t="n">
        <x:f>MIN(A4,Product_Data!$C$3,Product_Data!$C$4)/A4*100</x:f>
        <x:v>77.99955999119983</x:v>
      </x:c>
      <x:c r="C4" s="36" t="n">
        <x:f>(SUMPRODUCT(Feature_Matrix!$B$2:$F$2,Personas!$B$2:$F$2)+B4*Personas!$G$2)/100</x:f>
        <x:v>91.69993399867997</x:v>
      </x:c>
      <x:c r="D4" s="36" t="n">
        <x:f>(SUMPRODUCT(Feature_Matrix!$B$2:$F$2,Personas!$B$3:$F$3)+B4*Personas!$G$3)/100</x:f>
        <x:v>95.56664466622665</x:v>
      </x:c>
      <x:c r="E4" s="36" t="n">
        <x:f>(SUMPRODUCT(Feature_Matrix!$B$2:$F$2,Personas!$B$4:$F$4)+B4*Personas!$G$4)/100</x:f>
        <x:v>96.1332893324533</x:v>
      </x:c>
      <x:c r="F4" s="36" t="n">
        <x:f>(SUMPRODUCT(Feature_Matrix!$B$2:$F$2,Personas!$B$5:$F$5)+B4*Personas!$G$5)/100</x:f>
        <x:v>87.79995599911997</x:v>
      </x:c>
      <x:c r="G4" s="36" t="n">
        <x:f>MAX(AVERAGE(Personas!K3:N3),AVERAGE(Personas!K4:N4))</x:f>
        <x:v>83.75293086172346</x:v>
      </x:c>
      <x:c r="H4" s="36" t="n">
        <x:f>AVERAGE(C4:F4)</x:f>
        <x:v>92.79995599911997</x:v>
      </x:c>
    </x:row>
    <x:row r="5">
      <x:c r="A5" s="34" t="n">
        <x:v>449.99</x:v>
      </x:c>
      <x:c r="B5" s="36" t="n">
        <x:f>MIN(A5,Product_Data!$C$3,Product_Data!$C$4)/A5*100</x:f>
        <x:v>86.66637036378586</x:v>
      </x:c>
      <x:c r="C5" s="36" t="n">
        <x:f>(SUMPRODUCT(Feature_Matrix!$B$2:$F$2,Personas!$B$2:$F$2)+B5*Personas!$G$2)/100</x:f>
        <x:v>92.99995555456788</x:v>
      </x:c>
      <x:c r="D5" s="36" t="n">
        <x:f>(SUMPRODUCT(Feature_Matrix!$B$2:$F$2,Personas!$B$3:$F$3)+B5*Personas!$G$3)/100</x:f>
        <x:v>95.99998518485596</x:v>
      </x:c>
      <x:c r="E5" s="36" t="n">
        <x:f>(SUMPRODUCT(Feature_Matrix!$B$2:$F$2,Personas!$B$4:$F$4)+B5*Personas!$G$4)/100</x:f>
        <x:v>96.9999703697119</x:v>
      </x:c>
      <x:c r="F5" s="36" t="n">
        <x:f>(SUMPRODUCT(Feature_Matrix!$B$2:$F$2,Personas!$B$5:$F$5)+B5*Personas!$G$5)/100</x:f>
        <x:v>88.66663703637857</x:v>
      </x:c>
      <x:c r="G5" s="36" t="n">
        <x:f>MAX(AVERAGE(Personas!K3:N3),AVERAGE(Personas!K4:N4))</x:f>
        <x:v>83.75293086172346</x:v>
      </x:c>
      <x:c r="H5" s="36" t="n">
        <x:f>AVERAGE(C5:F5)</x:f>
        <x:v>93.66663703637857</x:v>
      </x:c>
    </x:row>
  </x:sheetData>
  <x:conditionalFormatting sqref="C2:H5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  <x:drawing xmlns:r="http://schemas.openxmlformats.org/officeDocument/2006/relationships" r:id="R89db99f12e284301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</x:cols>
  <x:sheetData>
    <x:row r="1" ht="15" hidden="0" customHeight="1">
      <x:c r="A1" s="6" t="str">
        <x:v>Area</x:v>
      </x:c>
      <x:c r="B1" s="6" t="str">
        <x:v>ASUS ROG</x:v>
      </x:c>
      <x:c r="C1" s="6" t="str">
        <x:v>MSI MPG</x:v>
      </x:c>
      <x:c r="D1" s="6" t="str">
        <x:v>Gigabyte AORUS</x:v>
      </x:c>
    </x:row>
    <x:row r="2" ht="15" hidden="0" customHeight="1">
      <x:c r="A2" s="12" t="str">
        <x:v>Observed pricing</x:v>
      </x:c>
      <x:c r="B2" s="12" t="str">
        <x:v>$599.99 direct</x:v>
      </x:c>
      <x:c r="C2" s="12" t="str">
        <x:v>$389.99 limited-time official-store offer</x:v>
      </x:c>
      <x:c r="D2" s="12" t="str">
        <x:v>$499 observed at Newegg</x:v>
      </x:c>
    </x:row>
    <x:row r="3" ht="26.399999618530273" hidden="0" customHeight="1">
      <x:c r="A3" s="12" t="str">
        <x:v>Core product story</x:v>
      </x:c>
      <x:c r="B3" s="12" t="str">
        <x:v>Premium ecosystem, storage density, tuning/AI and enthusiast experience</x:v>
      </x:c>
      <x:c r="C3" s="12" t="str">
        <x:v>Aggressive value, dual LAN, strong I/O and easy-build features</x:v>
      </x:c>
      <x:c r="D3" s="12" t="str">
        <x:v>High feature density, three Gen5 M.2 and extensive DIY features</x:v>
      </x:c>
    </x:row>
    <x:row r="4" ht="15" hidden="0" customHeight="1">
      <x:c r="A4" s="12" t="str">
        <x:v>Storage</x:v>
      </x:c>
      <x:c r="B4" s="12" t="str">
        <x:v>5 M.2 / 3 Gen5</x:v>
      </x:c>
      <x:c r="C4" s="12" t="str">
        <x:v>4 M.2 / 2 Gen5</x:v>
      </x:c>
      <x:c r="D4" s="12" t="str">
        <x:v>4 M.2 / 3 Gen5</x:v>
      </x:c>
    </x:row>
    <x:row r="5" ht="15" hidden="0" customHeight="1">
      <x:c r="A5" s="12" t="str">
        <x:v>Networking</x:v>
      </x:c>
      <x:c r="B5" s="12" t="str">
        <x:v>5GbE + 2.5GbE + Wi-Fi 7</x:v>
      </x:c>
      <x:c r="C5" s="12" t="str">
        <x:v>5GbE + 2.5GbE + Wi-Fi 7</x:v>
      </x:c>
      <x:c r="D5" s="12" t="str">
        <x:v>5GbE + Wi-Fi 7</x:v>
      </x:c>
    </x:row>
    <x:row r="6" ht="15" hidden="0" customHeight="1">
      <x:c r="A6" s="12" t="str">
        <x:v>DIY / assembly</x:v>
      </x:c>
      <x:c r="B6" s="12" t="str">
        <x:v>ROG Q-Release/Q-Latch/Q-Antenna family</x:v>
      </x:c>
      <x:c r="C6" s="12" t="str">
        <x:v>EZ PCIe/M.2/Antenna family</x:v>
      </x:c>
      <x:c r="D6" s="12" t="str">
        <x:v>EZ-Latch/EZ-Match/WiFi EZ-Plug family</x:v>
      </x:c>
    </x:row>
    <x:row r="7" ht="26.399999618530273" hidden="0" customHeight="1">
      <x:c r="A7" s="12" t="str">
        <x:v>AI / tuning</x:v>
      </x:c>
      <x:c r="B7" s="12" t="str">
        <x:v>AI Overclocking, Cooling II, Networking II, Cache Boost, DIMM Fit</x:v>
      </x:c>
      <x:c r="C7" s="12" t="str">
        <x:v>Frozr AI Cooling and BIOS tuning features</x:v>
      </x:c>
      <x:c r="D7" s="12" t="str">
        <x:v>AORUS AI SNATCH / X3D Turbo Mode</x:v>
      </x:c>
    </x:row>
    <x:row r="8" ht="39.599998474121094" hidden="0" customHeight="1">
      <x:c r="A8" s="12" t="str">
        <x:v>Strategic question</x:v>
      </x:c>
      <x:c r="B8" s="12" t="str">
        <x:v>Can differentiated expansion + tuning + ecosystem support the premium?</x:v>
      </x:c>
      <x:c r="C8" s="12" t="str">
        <x:v>Can temporary value pricing convert share without training customers to wait for discounts?</x:v>
      </x:c>
      <x:c r="D8" s="12" t="str">
        <x:v>Can feature density and DIY usability win buyers who want premium features without ROG pricing?</x:v>
      </x:c>
    </x:row>
    <x:row r="9" ht="15" hidden="0" customHeight="1">
      <x:c r="A9" s="12"/>
      <x:c r="B9" s="12"/>
      <x:c r="C9" s="12"/>
      <x:c r="D9" s="12"/>
    </x:row>
    <x:row r="10" ht="15" hidden="0" customHeight="1">
      <x:c r="A10" s="6" t="str">
        <x:v>Next Analysis</x:v>
      </x:c>
      <x:c r="B10" s="6" t="str">
        <x:v>Action</x:v>
      </x:c>
      <x:c r="C10" s="6" t="str">
        <x:v>Why It Matters</x:v>
      </x:c>
      <x:c r="D10" s="6" t="str">
        <x:v>Portfolio Output</x:v>
      </x:c>
    </x:row>
    <x:row r="11" ht="26.399999618530273" hidden="0" customHeight="1">
      <x:c r="A11" s="12" t="str">
        <x:v>Channel pricing</x:v>
      </x:c>
      <x:c r="B11" s="12" t="str">
        <x:v>Track ASUS/MSI/Gigabyte across major retailers</x:v>
      </x:c>
      <x:c r="C11" s="12" t="str">
        <x:v>Separates MSRP from street reality and promotion depth</x:v>
      </x:c>
      <x:c r="D11" s="12" t="str">
        <x:v>Price history + channel table</x:v>
      </x:c>
    </x:row>
    <x:row r="12" ht="15" hidden="0" customHeight="1">
      <x:c r="A12" s="12" t="str">
        <x:v>Voice of customer</x:v>
      </x:c>
      <x:c r="B12" s="12" t="str">
        <x:v>Tag recurring review praise/complaints</x:v>
      </x:c>
      <x:c r="C12" s="12" t="str">
        <x:v>Adds customer evidence beyond specs</x:v>
      </x:c>
      <x:c r="D12" s="12" t="str">
        <x:v>VOC theme matrix</x:v>
      </x:c>
    </x:row>
    <x:row r="13" ht="15" hidden="0" customHeight="1">
      <x:c r="A13" s="12" t="str">
        <x:v>Portfolio map</x:v>
      </x:c>
      <x:c r="B13" s="12" t="str">
        <x:v>Add X870E variants and adjacent price tiers</x:v>
      </x:c>
      <x:c r="C13" s="12" t="str">
        <x:v>Shows cannibalization and lineup thinking</x:v>
      </x:c>
      <x:c r="D13" s="12" t="str">
        <x:v>Portfolio positioning chart</x:v>
      </x:c>
    </x:row>
    <x:row r="14" ht="26.399999618530273" hidden="0" customHeight="1">
      <x:c r="A14" s="12" t="str">
        <x:v>GTM recommendation</x:v>
      </x:c>
      <x:c r="B14" s="12" t="str">
        <x:v>Map messages to persona + channel</x:v>
      </x:c>
      <x:c r="C14" s="12" t="str">
        <x:v>Turns analysis into a launch/marketing decision</x:v>
      </x:c>
      <x:c r="D14" s="12" t="str">
        <x:v>One-page executive brief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78" t="str">
        <x:v>Premium AMD X870E Competitive Analysis</x:v>
      </x:c>
      <x:c r="B1" s="78"/>
      <x:c r="C1" s="78"/>
      <x:c r="D1" s="78"/>
      <x:c r="E1" s="78"/>
      <x:c r="F1" s="78"/>
      <x:c r="G1" s="78"/>
      <x:c r="H1" s="78"/>
    </x:row>
    <x:row r="2">
      <x:c r="A2" s="78"/>
      <x:c r="B2" s="78"/>
      <x:c r="C2" s="78"/>
      <x:c r="D2" s="78"/>
      <x:c r="E2" s="78"/>
      <x:c r="F2" s="78"/>
      <x:c r="G2" s="78"/>
      <x:c r="H2" s="78"/>
    </x:row>
    <x:row r="3">
      <x:c r="A3" s="79" t="str">
        <x:v>ASUS ROG Crosshair X870E Hero vs MSI MPG X870E Carbon WiFi vs Gigabyte X870E AORUS Master</x:v>
      </x:c>
      <x:c r="B3" s="79"/>
      <x:c r="C3" s="79"/>
      <x:c r="D3" s="79"/>
      <x:c r="E3" s="79"/>
      <x:c r="F3" s="79"/>
      <x:c r="G3" s="79"/>
      <x:c r="H3" s="79"/>
    </x:row>
    <x:row r="4">
      <x:c r="A4" s="12"/>
      <x:c r="B4" s="12"/>
      <x:c r="C4" s="12"/>
      <x:c r="D4" s="12"/>
      <x:c r="E4" s="12"/>
      <x:c r="F4" s="12"/>
      <x:c r="G4" s="12"/>
      <x:c r="H4" s="12"/>
    </x:row>
    <x:row r="5">
      <x:c r="A5" s="80" t="str">
        <x:v>ROG Price</x:v>
      </x:c>
      <x:c r="B5" s="80"/>
      <x:c r="C5" s="80" t="str">
        <x:v>MSI Price</x:v>
      </x:c>
      <x:c r="D5" s="80"/>
      <x:c r="E5" s="80" t="str">
        <x:v>AORUS Price</x:v>
      </x:c>
      <x:c r="F5" s="80"/>
      <x:c r="G5" s="80" t="str">
        <x:v>ROG Premium vs Lowest</x:v>
      </x:c>
      <x:c r="H5" s="80"/>
    </x:row>
    <x:row r="6">
      <x:c r="A6" s="81" t="n">
        <x:f>Product_Data!C2</x:f>
        <x:v>599.99</x:v>
      </x:c>
      <x:c r="B6" s="81"/>
      <x:c r="C6" s="81" t="n">
        <x:f>Product_Data!C3</x:f>
        <x:v>389.99</x:v>
      </x:c>
      <x:c r="D6" s="81"/>
      <x:c r="E6" s="81" t="n">
        <x:f>Product_Data!C4</x:f>
        <x:v>499</x:v>
      </x:c>
      <x:c r="F6" s="81"/>
      <x:c r="G6" s="82" t="n">
        <x:f>(Product_Data!C2-MIN(Product_Data!C2:C4))/MIN(Product_Data!C2:C4)</x:f>
        <x:v>0.5384753455216801</x:v>
      </x:c>
      <x:c r="H6" s="82"/>
    </x:row>
    <x:row r="7">
      <x:c r="A7" s="81"/>
      <x:c r="B7" s="81"/>
      <x:c r="C7" s="81"/>
      <x:c r="D7" s="81"/>
      <x:c r="E7" s="81"/>
      <x:c r="F7" s="81"/>
      <x:c r="G7" s="82"/>
      <x:c r="H7" s="82"/>
    </x:row>
    <x:row r="8">
      <x:c r="A8" s="12"/>
      <x:c r="B8" s="12"/>
      <x:c r="C8" s="12"/>
      <x:c r="D8" s="12"/>
      <x:c r="E8" s="12"/>
      <x:c r="F8" s="12"/>
      <x:c r="G8" s="12"/>
      <x:c r="H8" s="12"/>
    </x:row>
    <x:row r="9">
      <x:c r="A9" s="12"/>
      <x:c r="B9" s="12"/>
      <x:c r="C9" s="12"/>
      <x:c r="D9" s="12"/>
      <x:c r="E9" s="12"/>
      <x:c r="F9" s="12"/>
      <x:c r="G9" s="12"/>
      <x:c r="H9" s="12"/>
    </x:row>
    <x:row r="10">
      <x:c r="A10" s="6" t="str">
        <x:v>Product</x:v>
      </x:c>
      <x:c r="B10" s="6" t="str">
        <x:v>Competitive Gamer</x:v>
      </x:c>
      <x:c r="C10" s="6" t="str">
        <x:v>Enthusiast / OC</x:v>
      </x:c>
      <x:c r="D10" s="6" t="str">
        <x:v>Creator / AI</x:v>
      </x:c>
      <x:c r="E10" s="6" t="str">
        <x:v>Premium DIY</x:v>
      </x:c>
      <x:c r="F10" s="12"/>
      <x:c r="G10" s="12"/>
      <x:c r="H10" s="12"/>
    </x:row>
    <x:row r="11">
      <x:c r="A11" s="12" t="str">
        <x:v>Crosshair X870E Hero</x:v>
      </x:c>
      <x:c r="B11" s="28" t="n">
        <x:f>Personas!K2</x:f>
        <x:v>89.74991249854163</x:v>
      </x:c>
      <x:c r="C11" s="28" t="n">
        <x:f>Personas!L2</x:f>
        <x:v>94.91663749951387</x:v>
      </x:c>
      <x:c r="D11" s="28" t="n">
        <x:f>Personas!M2</x:f>
        <x:v>94.83327499902775</x:v>
      </x:c>
      <x:c r="E11" s="28" t="n">
        <x:f>Personas!N2</x:f>
        <x:v>86.49994166569442</x:v>
      </x:c>
      <x:c r="F11" s="12"/>
      <x:c r="G11" s="12"/>
      <x:c r="H11" s="12"/>
    </x:row>
    <x:row r="12">
      <x:c r="A12" s="12" t="str">
        <x:v>MPG X870E Carbon WiFi</x:v>
      </x:c>
      <x:c r="B12" s="28" t="n">
        <x:f>Personas!K3</x:f>
        <x:v>83.01627906976745</x:v>
      </x:c>
      <x:c r="C12" s="28" t="n">
        <x:f>Personas!L3</x:f>
        <x:v>79.01899224806202</x:v>
      </x:c>
      <x:c r="D12" s="28" t="n">
        <x:f>Personas!M3</x:f>
        <x:v>84.27751937984496</x:v>
      </x:c>
      <x:c r="E12" s="28" t="n">
        <x:f>Personas!N3</x:f>
        <x:v>79.84418604651164</x:v>
      </x:c>
      <x:c r="F12" s="12"/>
      <x:c r="G12" s="12"/>
      <x:c r="H12" s="12"/>
    </x:row>
    <x:row r="13">
      <x:c r="A13" s="12" t="str">
        <x:v>X870E AORUS Master</x:v>
      </x:c>
      <x:c r="B13" s="28" t="n">
        <x:f>Personas!K4</x:f>
        <x:v>82.87314629258518</x:v>
      </x:c>
      <x:c r="C13" s="28" t="n">
        <x:f>Personas!L4</x:f>
        <x:v>81.45771543086173</x:v>
      </x:c>
      <x:c r="D13" s="28" t="n">
        <x:f>Personas!M4</x:f>
        <x:v>83.76543086172346</x:v>
      </x:c>
      <x:c r="E13" s="28" t="n">
        <x:f>Personas!N4</x:f>
        <x:v>86.91543086172345</x:v>
      </x:c>
      <x:c r="F13" s="12"/>
      <x:c r="G13" s="12"/>
      <x:c r="H13" s="12"/>
    </x:row>
    <x:row r="14">
      <x:c r="A14" s="12"/>
      <x:c r="B14" s="12"/>
      <x:c r="C14" s="12"/>
      <x:c r="D14" s="12"/>
      <x:c r="E14" s="12"/>
      <x:c r="F14" s="12"/>
      <x:c r="G14" s="12"/>
      <x:c r="H14" s="12"/>
    </x:row>
    <x:row r="15">
      <x:c r="A15" s="12"/>
      <x:c r="B15" s="12"/>
      <x:c r="C15" s="12"/>
      <x:c r="D15" s="12"/>
      <x:c r="E15" s="12"/>
      <x:c r="F15" s="12"/>
      <x:c r="G15" s="12"/>
      <x:c r="H15" s="12"/>
    </x:row>
    <x:row r="16">
      <x:c r="A16" s="83" t="str">
        <x:v>Executive Question</x:v>
      </x:c>
      <x:c r="B16" s="83"/>
      <x:c r="C16" s="83"/>
      <x:c r="D16" s="83"/>
      <x:c r="E16" s="83"/>
      <x:c r="F16" s="83"/>
      <x:c r="G16" s="83"/>
      <x:c r="H16" s="83"/>
    </x:row>
    <x:row r="17">
      <x:c r="A17" s="76" t="str">
        <x:v>When is the ROG Crosshair X870E Hero's premium defensible while direct competitors discount aggressively?
Use the persona model and Sensitivity sheet to test whether ROG's extra storage capacity, tuning/AI features, connectivity and premium DIY experience outweigh its current price premium for specific customer segments. The model is deliberately designed so different priorities can produce different outcomes.</x:v>
      </x:c>
      <x:c r="B17" s="76"/>
      <x:c r="C17" s="76"/>
      <x:c r="D17" s="76"/>
      <x:c r="E17" s="76"/>
      <x:c r="F17" s="76"/>
      <x:c r="G17" s="76"/>
      <x:c r="H17" s="76"/>
    </x:row>
    <x:row r="18">
      <x:c r="A18" s="76"/>
      <x:c r="B18" s="76"/>
      <x:c r="C18" s="76"/>
      <x:c r="D18" s="76"/>
      <x:c r="E18" s="76"/>
      <x:c r="F18" s="76"/>
      <x:c r="G18" s="76"/>
      <x:c r="H18" s="76"/>
    </x:row>
    <x:row r="19">
      <x:c r="A19" s="76"/>
      <x:c r="B19" s="76"/>
      <x:c r="C19" s="76"/>
      <x:c r="D19" s="76"/>
      <x:c r="E19" s="76"/>
      <x:c r="F19" s="76"/>
      <x:c r="G19" s="76"/>
      <x:c r="H19" s="76"/>
    </x:row>
    <x:row r="20">
      <x:c r="A20" s="76"/>
      <x:c r="B20" s="76"/>
      <x:c r="C20" s="76"/>
      <x:c r="D20" s="76"/>
      <x:c r="E20" s="76"/>
      <x:c r="F20" s="76"/>
      <x:c r="G20" s="76"/>
      <x:c r="H20" s="76"/>
    </x:row>
  </x:sheetData>
  <x:mergeCells>
    <x:mergeCell ref="A1:H2"/>
    <x:mergeCell ref="A3:H3"/>
    <x:mergeCell ref="A5:B5"/>
    <x:mergeCell ref="A6:B7"/>
    <x:mergeCell ref="C5:D5"/>
    <x:mergeCell ref="C6:D7"/>
    <x:mergeCell ref="E5:F5"/>
    <x:mergeCell ref="E6:F7"/>
    <x:mergeCell ref="G5:H5"/>
    <x:mergeCell ref="G6:H7"/>
    <x:mergeCell ref="A16:H16"/>
    <x:mergeCell ref="A17:H20"/>
  </x:mergeCells>
  <x:conditionalFormatting sqref="B11:E1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  <x:drawing xmlns:r="http://schemas.openxmlformats.org/officeDocument/2006/relationships" r:id="Ra1a65f5c92104858"/>
</x:worksheet>
</file>